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mc:AlternateContent xmlns:mc="http://schemas.openxmlformats.org/markup-compatibility/2006">
    <mc:Choice Requires="x15">
      <x15ac:absPath xmlns:x15ac="http://schemas.microsoft.com/office/spreadsheetml/2010/11/ac" url="/Users/vivian/Downloads/"/>
    </mc:Choice>
  </mc:AlternateContent>
  <xr:revisionPtr revIDLastSave="0" documentId="13_ncr:1_{A21CE9E0-F9C1-E747-AADF-DE3EAD1353F4}" xr6:coauthVersionLast="38" xr6:coauthVersionMax="38" xr10:uidLastSave="{00000000-0000-0000-0000-000000000000}"/>
  <bookViews>
    <workbookView xWindow="5520" yWindow="780" windowWidth="25220" windowHeight="20380" tabRatio="500" xr2:uid="{00000000-000D-0000-FFFF-FFFF00000000}"/>
  </bookViews>
  <sheets>
    <sheet name="Cover" sheetId="7" r:id="rId1"/>
    <sheet name="GPR Sizing" sheetId="6" r:id="rId2"/>
  </sheets>
  <externalReferences>
    <externalReference r:id="rId3"/>
  </externalReferences>
  <definedNames>
    <definedName name="AttachementSize">'[1]UCS 8.x'!$B$45</definedName>
    <definedName name="AutoReplySize">'[1]UCS 8.x'!$B$47</definedName>
    <definedName name="AvgEmailSize">'[1]UCS 8.x'!$B$44</definedName>
    <definedName name="AvgLengthStringAttrsIdKeys">'[1]UCS 8.x'!$B$13</definedName>
    <definedName name="AvgStrLengthProfExt">'[1]UCS 8.x'!$B$9</definedName>
    <definedName name="AvgStrLengthServiceExtension">'[1]UCS 8.x'!$B$28</definedName>
    <definedName name="AvgStrLengthStateExtension">'[1]UCS 8.x'!$B$32</definedName>
    <definedName name="AvgStrLengthTaskExtension">'[1]UCS 8.x'!$B$36</definedName>
    <definedName name="interactionRetention">'[1]UCS 8.x'!$B$51</definedName>
    <definedName name="Interactions_per_Day">#REF!</definedName>
    <definedName name="isf_GlsIvr">#REF!</definedName>
    <definedName name="isf_NoPerson">#REF!</definedName>
    <definedName name="isf_ObserverParty">#REF!</definedName>
    <definedName name="nbChatPerDay">'[1]UCS 8.x'!$B$50</definedName>
    <definedName name="nbContact">'[1]UCS 8.x'!$B$48</definedName>
    <definedName name="NbCoreAttribute">'[1]UCS 8.x'!$B$5</definedName>
    <definedName name="nbEmailPerDay">'[1]UCS 8.x'!$B$49</definedName>
    <definedName name="NbFixedAttrExtension">'[1]UCS 8.x'!$B$7</definedName>
    <definedName name="NbFixedAttrServiceExtension">'[1]UCS 8.x'!$B$26</definedName>
    <definedName name="NbFixedAttrsIdKeys">'[1]UCS 8.x'!$B$11</definedName>
    <definedName name="NbFixedAttrStateExtension">'[1]UCS 8.x'!$B$30</definedName>
    <definedName name="NbFixedAttrTaskExtension">'[1]UCS 8.x'!$B$34</definedName>
    <definedName name="NbIdKeys">'[1]UCS 8.x'!$B$10</definedName>
    <definedName name="NbProfile">'[1]UCS 8.x'!$B$4</definedName>
    <definedName name="NbProfileExtensions">'[1]UCS 8.x'!$B$6</definedName>
    <definedName name="NbServiceExtension">'[1]UCS 8.x'!$B$25</definedName>
    <definedName name="nbServicePerDay">'[1]UCS 8.x'!$B$21</definedName>
    <definedName name="NbStateExtension">'[1]UCS 8.x'!$B$29</definedName>
    <definedName name="NbStatePerService">'[1]UCS 8.x'!$B$23</definedName>
    <definedName name="NbStrAttrExtension">'[1]UCS 8.x'!$B$8</definedName>
    <definedName name="NbStrAttrServiceExtension">'[1]UCS 8.x'!$B$27</definedName>
    <definedName name="NbStrAttrStateExtension">'[1]UCS 8.x'!$B$31</definedName>
    <definedName name="NbStrAttrTaskExtension">'[1]UCS 8.x'!$B$35</definedName>
    <definedName name="NbStringAttrsIdKeys">'[1]UCS 8.x'!$B$12</definedName>
    <definedName name="NbTaskExtension">'[1]UCS 8.x'!$B$33</definedName>
    <definedName name="NbTaskPerService">'[1]UCS 8.x'!$B$24</definedName>
    <definedName name="Percent_of_observed_interactions">#REF!</definedName>
    <definedName name="PercentageOfEmailsWithAttachement">'[1]UCS 8.x'!$B$46</definedName>
    <definedName name="serviceRetention">'[1]UCS 8.x'!$B$22</definedName>
    <definedName name="totalUCSCS">'[1]UCS 8.x'!$B$55</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52" i="6" l="1"/>
  <c r="B46" i="6"/>
  <c r="B51" i="6"/>
  <c r="B45" i="6"/>
  <c r="B21" i="6" l="1"/>
  <c r="B23" i="6" s="1"/>
  <c r="B22" i="6"/>
  <c r="B39" i="6" l="1"/>
  <c r="B31" i="6" l="1"/>
  <c r="B38" i="6"/>
  <c r="B40" i="6"/>
  <c r="B33" i="6"/>
  <c r="B32" i="6" l="1"/>
</calcChain>
</file>

<file path=xl/sharedStrings.xml><?xml version="1.0" encoding="utf-8"?>
<sst xmlns="http://schemas.openxmlformats.org/spreadsheetml/2006/main" count="68" uniqueCount="59">
  <si>
    <t>RAM (GB)</t>
  </si>
  <si>
    <t>Disk space (GB)</t>
  </si>
  <si>
    <t>CPU cores</t>
  </si>
  <si>
    <t>Hardware requirements</t>
  </si>
  <si>
    <t>Category</t>
  </si>
  <si>
    <t>Genesys Predictive Routing - Sizing Guide</t>
  </si>
  <si>
    <t>Number of Requests per Second</t>
  </si>
  <si>
    <t>Current Network Latency (millis)</t>
  </si>
  <si>
    <t>Latency per Request (ms)</t>
  </si>
  <si>
    <t>AICS (AI Core Services) Sizing</t>
  </si>
  <si>
    <t>ACS (Agent State Connector) Sizing</t>
  </si>
  <si>
    <t>URS Sizing</t>
  </si>
  <si>
    <t>ORS Sizing</t>
  </si>
  <si>
    <t>CPU Usage (%)</t>
  </si>
  <si>
    <t>Comments/Notes</t>
  </si>
  <si>
    <t>Calculations / Outputs</t>
  </si>
  <si>
    <t>Input values / Customer sizing data</t>
  </si>
  <si>
    <t xml:space="preserve">Number of Cores for Scoring (Sanity Check Calculation) </t>
  </si>
  <si>
    <r>
      <t xml:space="preserve">Expected maximum number of agent features you will use.  Affects the number of CPU cores for processing scoring requests, as well as the cost of the processing, and the resulting latency experienced per request. </t>
    </r>
    <r>
      <rPr>
        <b/>
        <sz val="12"/>
        <color theme="1"/>
        <rFont val="Calibri"/>
        <family val="2"/>
        <scheme val="minor"/>
      </rPr>
      <t>Genesys recommends that you limit the agent features used to the smallest possible number that covers your use case.</t>
    </r>
  </si>
  <si>
    <t xml:space="preserve">The expected number of customer interactions per second, which corresponds to the number of requests per second to GPR.  For example if you expect 40,000 interactions per 12 hours, your request-per-second rate is calculated as follows: 40000 / (12*60*60) = ~1 request per second. 
</t>
  </si>
  <si>
    <t>Interaction Rate</t>
  </si>
  <si>
    <t>This field is used to calculate URS/ORS sizing. The rate reflects the number of interactions per second coming into the system. If your incoming interaction rate exceeds 6 ips, add more URS/ORS instances with a similar configuration.</t>
  </si>
  <si>
    <t>Number of Interactions waiting in Queue</t>
  </si>
  <si>
    <t>Maximum expected number of interactions waiting in queue. This should be no more than 1,000.</t>
  </si>
  <si>
    <r>
      <t xml:space="preserve">Suggested number of cores for scoring. This is a calculation to validate the size of your deployment. This number is highly affected by the number of agents scored per request, as well as by the number of agent features.  This calculation here is merely to validate the deployment </t>
    </r>
    <r>
      <rPr>
        <b/>
        <sz val="12"/>
        <color theme="1"/>
        <rFont val="Calibri"/>
        <family val="2"/>
        <scheme val="minor"/>
      </rPr>
      <t>CATEGORY</t>
    </r>
    <r>
      <rPr>
        <sz val="12"/>
        <color theme="1"/>
        <rFont val="Calibri"/>
        <family val="2"/>
        <scheme val="minor"/>
      </rPr>
      <t xml:space="preserve"> size (Small, Medium, or Large) below.</t>
    </r>
  </si>
  <si>
    <t>This is the latency anticipated for the given number of agents scored per request and the number of agent features. If this number is too high (over 3000 ms), Genesys recommends first that you reduce the number of agent features. If this number remains outside of the acceptable range, divide the number of concurrent agents into different agent groups.</t>
  </si>
  <si>
    <t>The size category decides amount of hardware required for your GPR deployment</t>
  </si>
  <si>
    <t>Each server should have following hardware resources:</t>
  </si>
  <si>
    <t>Although 2GB RAM minimum suffices in most cases, Genesys suggests allocating 4GB RAM for each ASC instance.</t>
  </si>
  <si>
    <t>Genesys recommends an absolute minimum of 4 cores for ASC, and suggests 8 cores or 16+ cores for large deployments. ASC throughput benefits from the larger number of cores.  This is especially useful on startup, so for faster ASC startup times, provide more cores.</t>
  </si>
  <si>
    <t>As ASC is not disk-space dependant, other than space for log files. The size required for logging depends on how long you need to retain the log files.</t>
  </si>
  <si>
    <r>
      <rPr>
        <b/>
        <sz val="12"/>
        <color theme="1"/>
        <rFont val="Calibri"/>
        <family val="2"/>
        <scheme val="minor"/>
      </rPr>
      <t>NOTE:</t>
    </r>
    <r>
      <rPr>
        <sz val="12"/>
        <color theme="1"/>
        <rFont val="Calibri"/>
        <family val="2"/>
        <scheme val="minor"/>
      </rPr>
      <t xml:space="preserve"> For a single-host deployment you only need one server. 
For an HA deployment, you need 3 or 5 servers with the resources listed.
The GPR installer automatically assigns hardware resources to the various Docker containers as necessary.
In HA deployments, the GPR installer automatically spreads the various container types correctly across servers and sites.</t>
    </r>
  </si>
  <si>
    <t>Total memory is most affected by the average amount of user data per interaction.</t>
  </si>
  <si>
    <t>This percentage is distributed across the total number of cores. For example, if you have 4 cores and the number given here is 160%, each core would get 40% extra CPU usage.</t>
  </si>
  <si>
    <t xml:space="preserve">Links to relevant documentation: </t>
  </si>
  <si>
    <t>Deploying AICS on a Single Host</t>
  </si>
  <si>
    <t>Deploying Agent State Connector</t>
  </si>
  <si>
    <t>Deploying in High Availability Environments (AICS  - Single Site)</t>
  </si>
  <si>
    <t>Deploying in High Availability Environments (AICS  - Multiple Sites)</t>
  </si>
  <si>
    <t>Deploying in High Availability Environments (ASC)</t>
  </si>
  <si>
    <t>Scaling AICS</t>
  </si>
  <si>
    <r>
      <rPr>
        <b/>
        <sz val="12"/>
        <color rgb="FF000000"/>
        <rFont val="Calibri"/>
        <family val="2"/>
        <scheme val="minor"/>
      </rPr>
      <t>NOTE:</t>
    </r>
    <r>
      <rPr>
        <sz val="12"/>
        <color rgb="FF000000"/>
        <rFont val="Calibri"/>
        <family val="2"/>
        <scheme val="minor"/>
      </rPr>
      <t xml:space="preserve"> You need to have one instance of ASC per Stat Server; you can run these in primary and hot-standby backup mode.</t>
    </r>
  </si>
  <si>
    <r>
      <rPr>
        <b/>
        <sz val="12"/>
        <color rgb="FF000000"/>
        <rFont val="Calibri"/>
        <family val="2"/>
        <scheme val="minor"/>
      </rPr>
      <t xml:space="preserve">NOTE: </t>
    </r>
    <r>
      <rPr>
        <sz val="12"/>
        <color rgb="FF000000"/>
        <rFont val="Calibri"/>
        <family val="2"/>
        <scheme val="minor"/>
      </rPr>
      <t>The number of concurrently logged in agents should not exceed 1750. Genesys recommends that you have no more than 1750 agents per target group. If you have more agents in the target group, both RAM and CPU usage will be larger than the numbers specified here.</t>
    </r>
  </si>
  <si>
    <t>Number of agent features in the predictor</t>
  </si>
  <si>
    <t>The network latency observed in the current customer environment for each request from ASC or URS/ORS to GPR. Genesys recommends that for new environments the latency should be estimated as 10-30 ms. </t>
  </si>
  <si>
    <t>Target Agent Group Size</t>
  </si>
  <si>
    <t>Expected number of concurrent agents to be scored per request during high load periods. If the number of cores or the anticipated latency are unacceptably high for the number of concurrent agents you entered, Genesys recommends that you split your agents into multiple agent groups.</t>
  </si>
  <si>
    <t>Size of model dataset (number of rows)</t>
  </si>
  <si>
    <t>Expected maximum number of rows per model dataset. Affects RAM requirements and disk space. This is taken into RAM and Disk Space consideratoin already, but is here is for the purposes of min and max dataset size.</t>
  </si>
  <si>
    <r>
      <rPr>
        <b/>
        <sz val="10"/>
        <rFont val="Arial"/>
        <family val="2"/>
      </rPr>
      <t>About Genesys:</t>
    </r>
    <r>
      <rPr>
        <sz val="10"/>
        <rFont val="Arial"/>
        <family val="2"/>
      </rPr>
      <t xml:space="preserve">  Genesys powers 25 billion of the world’s best customer experiences each year. Our success comes from connecting employee and customer conversations on any channel, every day. Over 10,000 companies in 100+ countries trust our #1 customer experience platform to drive great business outcomes and create lasting relationships. Combining the best of technology and human ingenuity, we build solutions that mirror natural communication and work the way you think. Our industry-leading solutions foster true omnichannel engagement, performing equally well across all channels, on-premise and in the cloud. Experience communication as it should be: fluid, instinctive and profoundly empowering.</t>
    </r>
  </si>
  <si>
    <r>
      <t>Notice:</t>
    </r>
    <r>
      <rPr>
        <sz val="10"/>
        <rFont val="Arial"/>
        <family val="2"/>
      </rPr>
      <t xml:space="preserve"> Although reasonable effort is made to ensure that the information in this document is complete and accurate at the time of release, Genesys  Telecommunications Laboratories, Inc., cannot assume responsibility for any existing errors. Changes and/or corrections to the information contained in this document may be incorporated in future versions.
</t>
    </r>
    <r>
      <rPr>
        <b/>
        <sz val="10"/>
        <rFont val="Arial"/>
        <family val="2"/>
      </rPr>
      <t>Your Responsibility for Your System’s Security:</t>
    </r>
    <r>
      <rPr>
        <sz val="10"/>
        <rFont val="Arial"/>
        <family val="2"/>
      </rPr>
      <t xml:space="preserve"> You are responsible for the security of your system. Product administration to prevent unauthorized use is your responsibility. Your system administrator should read all documents provided with this product to fully understand the features available that reduce your risk of incurring charges for unlicensed use of Genesys products.</t>
    </r>
  </si>
  <si>
    <r>
      <rPr>
        <b/>
        <sz val="10"/>
        <rFont val="Arial"/>
        <family val="2"/>
      </rPr>
      <t>Technical Support from VARs:</t>
    </r>
    <r>
      <rPr>
        <sz val="10"/>
        <rFont val="Arial"/>
        <family val="2"/>
      </rPr>
      <t xml:space="preserve"> If you have purchased support from a value-added reseller (VAR), please contact the VAR for technical support.</t>
    </r>
  </si>
  <si>
    <r>
      <rPr>
        <b/>
        <sz val="10"/>
        <rFont val="Arial"/>
        <family val="2"/>
      </rPr>
      <t>Ordering and Licensing Information:</t>
    </r>
    <r>
      <rPr>
        <sz val="10"/>
        <rFont val="Arial"/>
        <family val="2"/>
      </rPr>
      <t xml:space="preserve"> Complete information on ordering and licensing Genesys products can be found in the Genesys Licensing Guide.</t>
    </r>
  </si>
  <si>
    <r>
      <rPr>
        <b/>
        <sz val="10"/>
        <rFont val="Arial"/>
        <family val="2"/>
      </rPr>
      <t>Note:</t>
    </r>
    <r>
      <rPr>
        <sz val="10"/>
        <rFont val="Arial"/>
        <family val="2"/>
      </rPr>
      <t xml:space="preserve"> This worksheet provides sizing guidelines for all Genesys Predictive Routing components. Click the GPR Sizing tab to complete the worksheet.</t>
    </r>
  </si>
  <si>
    <t>The information contained herein is proprietary and confidential and cannot be disclosed or duplicated without the prior written consent of Genesys Telecommunications Laboratories, Inc. Copyright © 2018 Genesys Telecommunications Laboratories, Inc. All rights reserved.</t>
  </si>
  <si>
    <r>
      <rPr>
        <b/>
        <sz val="10"/>
        <rFont val="Arial"/>
        <family val="2"/>
      </rPr>
      <t xml:space="preserve">Trademarks: </t>
    </r>
    <r>
      <rPr>
        <sz val="10"/>
        <rFont val="Arial"/>
        <family val="2"/>
      </rPr>
      <t>Genesys and the Genesys logo are registered trademarks of Genesys Telecommunications Laboratories, Inc. All other company names and logos may be trademarks or registered trademarks of their respective holders.</t>
    </r>
  </si>
  <si>
    <t>`</t>
  </si>
  <si>
    <t>v9.0.013.01_11-2018</t>
  </si>
  <si>
    <r>
      <rPr>
        <b/>
        <sz val="10"/>
        <rFont val="Arial"/>
        <family val="2"/>
      </rPr>
      <t>Document Version:</t>
    </r>
    <r>
      <rPr>
        <sz val="10"/>
        <rFont val="Arial"/>
        <family val="2"/>
      </rPr>
      <t xml:space="preserve"> gpr_90sizing_11-2018_v9.0.013.01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</si>
</sst>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4"/>
      <color rgb="FF000000"/>
      <name val="Arial"/>
      <family val="2"/>
    </font>
    <font>
      <sz val="11"/>
      <color theme="1"/>
      <name val="Calibri"/>
      <family val="2"/>
      <scheme val="minor"/>
    </font>
    <font>
      <b/>
      <sz val="14"/>
      <color theme="1"/>
      <name val="Calibri (Body)_x0000_"/>
    </font>
    <font>
      <b/>
      <sz val="14"/>
      <color theme="1"/>
      <name val="Calibri"/>
      <family val="2"/>
      <scheme val="minor"/>
    </font>
    <font>
      <b/>
      <sz val="16"/>
      <color theme="1"/>
      <name val="Calibri (Body)_x0000_"/>
    </font>
    <font>
      <u/>
      <sz val="10"/>
      <color theme="10"/>
      <name val="Arial"/>
      <family val="2"/>
    </font>
    <font>
      <b/>
      <i/>
      <sz val="12"/>
      <color theme="1"/>
      <name val="Calibri"/>
      <family val="2"/>
      <scheme val="minor"/>
    </font>
    <font>
      <sz val="14"/>
      <color rgb="FF000000"/>
      <name val="Calibri"/>
      <family val="2"/>
      <scheme val="minor"/>
    </font>
    <font>
      <u/>
      <sz val="12"/>
      <color theme="10"/>
      <name val="Calibri"/>
      <family val="2"/>
      <scheme val="minor"/>
    </font>
    <font>
      <sz val="12"/>
      <color rgb="FF000000"/>
      <name val="Calibri"/>
      <family val="2"/>
      <scheme val="minor"/>
    </font>
    <font>
      <b/>
      <sz val="12"/>
      <color rgb="FF000000"/>
      <name val="Calibri"/>
      <family val="2"/>
      <scheme val="minor"/>
    </font>
    <font>
      <sz val="12"/>
      <color rgb="FF000000"/>
      <name val="Calibri (Body)"/>
    </font>
    <font>
      <sz val="10"/>
      <name val="Arial"/>
    </font>
    <font>
      <b/>
      <sz val="14"/>
      <name val="Arial"/>
      <family val="2"/>
    </font>
    <font>
      <sz val="14"/>
      <name val="Arial"/>
      <family val="2"/>
    </font>
    <font>
      <sz val="10"/>
      <name val="Arial"/>
      <family val="2"/>
    </font>
    <font>
      <b/>
      <sz val="10"/>
      <name val="Arial"/>
      <family val="2"/>
    </font>
    <font>
      <u/>
      <sz val="12"/>
      <color theme="10"/>
      <name val="Arial"/>
      <family val="2"/>
    </font>
    <font>
      <sz val="14"/>
      <color rgb="FF333333"/>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5" fillId="0" borderId="0"/>
    <xf numFmtId="0" fontId="12" fillId="0" borderId="0" applyNumberFormat="0" applyFill="0" applyBorder="0" applyAlignment="0" applyProtection="0"/>
    <xf numFmtId="0" fontId="19" fillId="0" borderId="0"/>
  </cellStyleXfs>
  <cellXfs count="58">
    <xf numFmtId="0" fontId="0" fillId="0" borderId="0" xfId="0" applyFont="1" applyAlignment="1"/>
    <xf numFmtId="0" fontId="0" fillId="0" borderId="0" xfId="0" applyFont="1" applyAlignment="1">
      <alignment wrapText="1"/>
    </xf>
    <xf numFmtId="0" fontId="5" fillId="0" borderId="0" xfId="2"/>
    <xf numFmtId="0" fontId="5" fillId="3" borderId="0" xfId="2" applyFill="1" applyAlignment="1">
      <alignment horizontal="right"/>
    </xf>
    <xf numFmtId="0" fontId="6" fillId="0" borderId="0" xfId="2" applyFont="1" applyAlignment="1">
      <alignment horizontal="right"/>
    </xf>
    <xf numFmtId="0" fontId="5" fillId="4" borderId="0" xfId="2" applyFill="1"/>
    <xf numFmtId="0" fontId="5" fillId="0" borderId="0" xfId="2" applyFont="1" applyAlignment="1">
      <alignment horizontal="right"/>
    </xf>
    <xf numFmtId="0" fontId="11" fillId="0" borderId="0" xfId="2" applyFont="1"/>
    <xf numFmtId="0" fontId="7" fillId="0" borderId="0" xfId="0" applyFont="1" applyAlignment="1">
      <alignment horizontal="left" wrapText="1" indent="4"/>
    </xf>
    <xf numFmtId="0" fontId="4" fillId="0" borderId="0" xfId="2" applyFont="1"/>
    <xf numFmtId="0" fontId="4" fillId="0" borderId="0" xfId="2" applyFont="1" applyAlignment="1">
      <alignment horizontal="right"/>
    </xf>
    <xf numFmtId="0" fontId="5" fillId="0" borderId="0" xfId="2" applyAlignment="1">
      <alignment horizontal="right"/>
    </xf>
    <xf numFmtId="0" fontId="5" fillId="4" borderId="0" xfId="2" applyFill="1" applyAlignment="1"/>
    <xf numFmtId="0" fontId="5" fillId="0" borderId="0" xfId="2" applyAlignment="1"/>
    <xf numFmtId="0" fontId="5" fillId="4" borderId="0" xfId="2" applyFill="1" applyAlignment="1">
      <alignment horizontal="right"/>
    </xf>
    <xf numFmtId="0" fontId="4" fillId="2" borderId="1" xfId="2" applyFont="1" applyFill="1" applyBorder="1" applyAlignment="1">
      <alignment horizontal="center"/>
    </xf>
    <xf numFmtId="0" fontId="5" fillId="2" borderId="1" xfId="2" applyFill="1" applyBorder="1" applyAlignment="1">
      <alignment horizontal="center"/>
    </xf>
    <xf numFmtId="0" fontId="6" fillId="3" borderId="0" xfId="2" applyFont="1" applyFill="1" applyAlignment="1">
      <alignment horizontal="right"/>
    </xf>
    <xf numFmtId="0" fontId="3" fillId="0" borderId="0" xfId="2" applyFont="1" applyAlignment="1">
      <alignment wrapText="1"/>
    </xf>
    <xf numFmtId="0" fontId="3" fillId="0" borderId="0" xfId="2" applyFont="1"/>
    <xf numFmtId="0" fontId="3" fillId="0" borderId="0" xfId="2" applyFont="1" applyAlignment="1">
      <alignment horizontal="left" vertical="top" wrapText="1"/>
    </xf>
    <xf numFmtId="0" fontId="3" fillId="0" borderId="0" xfId="2" applyFont="1" applyAlignment="1">
      <alignment horizontal="right"/>
    </xf>
    <xf numFmtId="0" fontId="10" fillId="6" borderId="0" xfId="2" applyFont="1" applyFill="1"/>
    <xf numFmtId="0" fontId="5" fillId="6" borderId="0" xfId="2" applyFill="1"/>
    <xf numFmtId="0" fontId="4" fillId="6" borderId="0" xfId="2" applyFont="1" applyFill="1" applyAlignment="1">
      <alignment horizontal="center"/>
    </xf>
    <xf numFmtId="0" fontId="9" fillId="6" borderId="0" xfId="2" applyFont="1" applyFill="1"/>
    <xf numFmtId="0" fontId="13" fillId="0" borderId="0" xfId="2" applyFont="1"/>
    <xf numFmtId="0" fontId="14" fillId="6" borderId="0" xfId="0" applyFont="1" applyFill="1" applyAlignment="1">
      <alignment horizontal="left" wrapText="1" indent="4"/>
    </xf>
    <xf numFmtId="0" fontId="3" fillId="0" borderId="0" xfId="2" applyFont="1" applyAlignment="1">
      <alignment horizontal="center" vertical="top" wrapText="1"/>
    </xf>
    <xf numFmtId="0" fontId="3" fillId="0" borderId="0" xfId="2" applyFont="1" applyAlignment="1">
      <alignment horizontal="left" vertical="top"/>
    </xf>
    <xf numFmtId="0" fontId="16" fillId="0" borderId="0" xfId="0" applyFont="1" applyAlignment="1">
      <alignment vertical="top" wrapText="1"/>
    </xf>
    <xf numFmtId="0" fontId="16" fillId="0" borderId="0" xfId="0" applyFont="1" applyAlignment="1">
      <alignment wrapText="1"/>
    </xf>
    <xf numFmtId="0" fontId="16" fillId="0" borderId="0" xfId="0" applyFont="1" applyAlignment="1">
      <alignment vertical="center" wrapText="1"/>
    </xf>
    <xf numFmtId="0" fontId="16" fillId="0" borderId="0" xfId="0" applyFont="1" applyAlignment="1"/>
    <xf numFmtId="0" fontId="15" fillId="0" borderId="0" xfId="3" applyFont="1" applyAlignment="1">
      <alignment wrapText="1"/>
    </xf>
    <xf numFmtId="0" fontId="15" fillId="0" borderId="0" xfId="3" applyFont="1" applyAlignment="1">
      <alignment horizontal="left" wrapText="1"/>
    </xf>
    <xf numFmtId="0" fontId="2" fillId="0" borderId="0" xfId="2" applyFont="1" applyAlignment="1">
      <alignment horizontal="right"/>
    </xf>
    <xf numFmtId="0" fontId="2" fillId="0" borderId="0" xfId="2" applyFont="1" applyAlignment="1">
      <alignment wrapText="1"/>
    </xf>
    <xf numFmtId="0" fontId="18" fillId="0" borderId="0" xfId="0" applyFont="1" applyAlignment="1">
      <alignment wrapText="1"/>
    </xf>
    <xf numFmtId="0" fontId="19" fillId="0" borderId="0" xfId="4"/>
    <xf numFmtId="0" fontId="22" fillId="0" borderId="0" xfId="4" applyFont="1" applyAlignment="1">
      <alignment vertical="top" wrapText="1"/>
    </xf>
    <xf numFmtId="0" fontId="19" fillId="0" borderId="0" xfId="4" applyAlignment="1">
      <alignment vertical="top" wrapText="1"/>
    </xf>
    <xf numFmtId="0" fontId="23" fillId="0" borderId="0" xfId="4" applyFont="1" applyAlignment="1">
      <alignment vertical="top" wrapText="1"/>
    </xf>
    <xf numFmtId="0" fontId="12" fillId="0" borderId="0" xfId="3" applyAlignment="1">
      <alignment horizontal="left" indent="5"/>
    </xf>
    <xf numFmtId="0" fontId="24" fillId="0" borderId="0" xfId="3" applyFont="1" applyAlignment="1">
      <alignment horizontal="left" wrapText="1" indent="5"/>
    </xf>
    <xf numFmtId="0" fontId="25" fillId="0" borderId="0" xfId="0" applyFont="1" applyAlignment="1"/>
    <xf numFmtId="2" fontId="5" fillId="2" borderId="1" xfId="2" applyNumberFormat="1" applyFill="1" applyBorder="1" applyAlignment="1">
      <alignment horizontal="center"/>
    </xf>
    <xf numFmtId="0" fontId="20" fillId="0" borderId="0" xfId="4" applyFont="1" applyAlignment="1">
      <alignment wrapText="1"/>
    </xf>
    <xf numFmtId="0" fontId="21" fillId="0" borderId="0" xfId="4" applyFont="1" applyAlignment="1">
      <alignment wrapText="1"/>
    </xf>
    <xf numFmtId="0" fontId="22" fillId="0" borderId="0" xfId="4" applyFont="1" applyAlignment="1">
      <alignment wrapText="1"/>
    </xf>
    <xf numFmtId="0" fontId="19" fillId="0" borderId="0" xfId="4" applyAlignment="1">
      <alignment wrapText="1"/>
    </xf>
    <xf numFmtId="0" fontId="15" fillId="0" borderId="0" xfId="3" applyFont="1" applyAlignment="1">
      <alignment wrapText="1"/>
    </xf>
    <xf numFmtId="0" fontId="3" fillId="0" borderId="0" xfId="2" applyFont="1" applyAlignment="1">
      <alignment horizontal="left" vertical="top" wrapText="1"/>
    </xf>
    <xf numFmtId="0" fontId="5" fillId="0" borderId="0" xfId="2" applyAlignment="1">
      <alignment horizontal="left" vertical="top"/>
    </xf>
    <xf numFmtId="0" fontId="6" fillId="5" borderId="2" xfId="2" applyFont="1" applyFill="1" applyBorder="1" applyAlignment="1">
      <alignment horizontal="center"/>
    </xf>
    <xf numFmtId="0" fontId="6" fillId="5" borderId="3" xfId="2" applyFont="1" applyFill="1" applyBorder="1" applyAlignment="1">
      <alignment horizontal="center"/>
    </xf>
    <xf numFmtId="0" fontId="15" fillId="0" borderId="0" xfId="3" applyFont="1" applyAlignment="1">
      <alignment horizontal="left" wrapText="1"/>
    </xf>
    <xf numFmtId="0" fontId="1" fillId="0" borderId="0" xfId="2" applyFont="1"/>
  </cellXfs>
  <cellStyles count="5">
    <cellStyle name="Hyperlink" xfId="3" builtinId="8"/>
    <cellStyle name="Normal" xfId="0" builtinId="0"/>
    <cellStyle name="Normal 2" xfId="1" xr:uid="{26015166-15CA-8040-82F9-21065EE860A4}"/>
    <cellStyle name="Normal 3" xfId="2" xr:uid="{B329FA7D-1497-9442-AA4E-669D16148A44}"/>
    <cellStyle name="Normal 4" xfId="4" xr:uid="{A7329886-88EC-1F42-AEE5-D9CC8884F1EE}"/>
  </cellStyles>
  <dxfs count="1">
    <dxf>
      <font>
        <color rgb="FF9C0006"/>
      </font>
      <fill>
        <patternFill>
          <bgColor rgb="FFFFC7CE"/>
        </patternFill>
      </fill>
    </dxf>
  </dxfs>
  <tableStyles count="0" defaultTableStyle="TableStyleMedium9" defaultPivotStyle="PivotStyleMedium7"/>
  <colors>
    <mruColors>
      <color rgb="FF460D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ivian/Downloads/g_DBSiz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CS 8.x"/>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ocs.genesys.com/Documentation/GPM/draft/oneguide/HA" TargetMode="External"/><Relationship Id="rId7" Type="http://schemas.openxmlformats.org/officeDocument/2006/relationships/hyperlink" Target="https://docs.genesys.com/Documentation/GPM/9.0.0/oneguide/HA" TargetMode="External"/><Relationship Id="rId2" Type="http://schemas.openxmlformats.org/officeDocument/2006/relationships/hyperlink" Target="https://docs.genesys.com/Documentation/GPM/9.0.0/oneguide/HA" TargetMode="External"/><Relationship Id="rId1" Type="http://schemas.openxmlformats.org/officeDocument/2006/relationships/hyperlink" Target="https://docs.genesys.com/Documentation/GPM/9.0.0/oneguide/scaling" TargetMode="External"/><Relationship Id="rId6" Type="http://schemas.openxmlformats.org/officeDocument/2006/relationships/hyperlink" Target="https://docs.genesys.com/Documentation/GPM/9.0.0/oneguide/cfgJop" TargetMode="External"/><Relationship Id="rId5" Type="http://schemas.openxmlformats.org/officeDocument/2006/relationships/hyperlink" Target="https://docs.genesys.com/Documentation/GPM/9.0.0/oneguide/cfgAsc" TargetMode="External"/><Relationship Id="rId4" Type="http://schemas.openxmlformats.org/officeDocument/2006/relationships/hyperlink" Target="https://docs.genesys.com/Documentation/GPM/9.0.0/oneguide/H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B6F4-CE87-334B-90C4-E6DCECAB5C21}">
  <dimension ref="A1:L13"/>
  <sheetViews>
    <sheetView tabSelected="1" workbookViewId="0">
      <selection activeCell="A13" sqref="A13:L13"/>
    </sheetView>
  </sheetViews>
  <sheetFormatPr baseColWidth="10" defaultColWidth="8.83203125" defaultRowHeight="13"/>
  <cols>
    <col min="1" max="1" width="137.1640625" style="39" customWidth="1"/>
    <col min="2" max="16384" width="8.83203125" style="39"/>
  </cols>
  <sheetData>
    <row r="1" spans="1:12" ht="18">
      <c r="A1" s="47" t="s">
        <v>5</v>
      </c>
      <c r="B1" s="48"/>
      <c r="C1" s="48"/>
      <c r="D1" s="48"/>
      <c r="E1" s="48"/>
      <c r="F1" s="48"/>
      <c r="G1" s="48"/>
      <c r="H1" s="48"/>
      <c r="I1" s="48"/>
      <c r="J1" s="48"/>
      <c r="K1" s="48"/>
      <c r="L1" s="48"/>
    </row>
    <row r="3" spans="1:12" s="41" customFormat="1" ht="12.75" customHeight="1">
      <c r="A3" s="40" t="s">
        <v>53</v>
      </c>
    </row>
    <row r="5" spans="1:12" ht="28">
      <c r="A5" s="40" t="s">
        <v>54</v>
      </c>
    </row>
    <row r="7" spans="1:12" ht="72.75" customHeight="1">
      <c r="A7" s="40" t="s">
        <v>49</v>
      </c>
    </row>
    <row r="8" spans="1:12" ht="41.25" customHeight="1">
      <c r="A8" s="42" t="s">
        <v>50</v>
      </c>
    </row>
    <row r="9" spans="1:12" ht="41.25" customHeight="1">
      <c r="A9" s="40" t="s">
        <v>55</v>
      </c>
    </row>
    <row r="10" spans="1:12" s="41" customFormat="1" ht="16.75" customHeight="1">
      <c r="A10" s="40" t="s">
        <v>51</v>
      </c>
    </row>
    <row r="11" spans="1:12" ht="18.75" customHeight="1">
      <c r="A11" s="40" t="s">
        <v>52</v>
      </c>
    </row>
    <row r="12" spans="1:12">
      <c r="A12" s="41"/>
    </row>
    <row r="13" spans="1:12">
      <c r="A13" s="49" t="s">
        <v>58</v>
      </c>
      <c r="B13" s="50"/>
      <c r="C13" s="50"/>
      <c r="D13" s="50"/>
      <c r="E13" s="50"/>
      <c r="F13" s="50"/>
      <c r="G13" s="50"/>
      <c r="H13" s="50"/>
      <c r="I13" s="50"/>
      <c r="J13" s="50"/>
      <c r="K13" s="50"/>
      <c r="L13" s="50"/>
    </row>
  </sheetData>
  <mergeCells count="2">
    <mergeCell ref="A1:L1"/>
    <mergeCell ref="A13:L13"/>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E4B80-E92C-9B4C-BF60-E1C4B0664921}">
  <dimension ref="A1:E69"/>
  <sheetViews>
    <sheetView workbookViewId="0">
      <selection activeCell="A2" sqref="A2"/>
    </sheetView>
  </sheetViews>
  <sheetFormatPr baseColWidth="10" defaultColWidth="10.83203125" defaultRowHeight="16"/>
  <cols>
    <col min="1" max="1" width="49.5" style="2" customWidth="1"/>
    <col min="2" max="2" width="17.1640625" style="2" customWidth="1"/>
    <col min="3" max="3" width="10.83203125" style="2"/>
    <col min="4" max="4" width="104" style="2" customWidth="1"/>
    <col min="5" max="5" width="55.5" style="2" customWidth="1"/>
    <col min="6" max="16384" width="10.83203125" style="2"/>
  </cols>
  <sheetData>
    <row r="1" spans="1:5" ht="21">
      <c r="A1" s="7" t="s">
        <v>5</v>
      </c>
    </row>
    <row r="2" spans="1:5">
      <c r="A2" s="57" t="s">
        <v>57</v>
      </c>
    </row>
    <row r="4" spans="1:5" ht="19">
      <c r="A4" s="22" t="s">
        <v>16</v>
      </c>
      <c r="B4" s="23"/>
      <c r="C4" s="23"/>
      <c r="D4" s="24" t="s">
        <v>14</v>
      </c>
      <c r="E4" s="23"/>
    </row>
    <row r="6" spans="1:5" ht="48" customHeight="1">
      <c r="A6" s="36" t="s">
        <v>43</v>
      </c>
      <c r="B6" s="12">
        <v>2</v>
      </c>
      <c r="C6" s="13"/>
      <c r="D6" s="18" t="s">
        <v>18</v>
      </c>
    </row>
    <row r="7" spans="1:5">
      <c r="A7" s="6"/>
    </row>
    <row r="8" spans="1:5" ht="33" customHeight="1">
      <c r="A8" s="36" t="s">
        <v>47</v>
      </c>
      <c r="B8" s="5">
        <v>500000</v>
      </c>
      <c r="D8" s="37" t="s">
        <v>48</v>
      </c>
    </row>
    <row r="9" spans="1:5">
      <c r="A9" s="6"/>
    </row>
    <row r="10" spans="1:5" ht="44" customHeight="1">
      <c r="A10" s="36" t="s">
        <v>45</v>
      </c>
      <c r="B10" s="5">
        <v>1000</v>
      </c>
      <c r="D10" s="37" t="s">
        <v>46</v>
      </c>
    </row>
    <row r="12" spans="1:5" ht="51" customHeight="1">
      <c r="A12" s="10" t="s">
        <v>6</v>
      </c>
      <c r="B12" s="14">
        <v>5</v>
      </c>
      <c r="C12" s="11"/>
      <c r="D12" s="20" t="s">
        <v>19</v>
      </c>
    </row>
    <row r="13" spans="1:5">
      <c r="A13" s="9"/>
    </row>
    <row r="14" spans="1:5" ht="34" customHeight="1">
      <c r="A14" s="21" t="s">
        <v>20</v>
      </c>
      <c r="B14" s="14">
        <v>6</v>
      </c>
      <c r="D14" s="20" t="s">
        <v>21</v>
      </c>
    </row>
    <row r="15" spans="1:5">
      <c r="A15" s="9"/>
    </row>
    <row r="16" spans="1:5" ht="31" customHeight="1">
      <c r="A16" s="10" t="s">
        <v>7</v>
      </c>
      <c r="B16" s="14">
        <v>10</v>
      </c>
      <c r="D16" s="38" t="s">
        <v>44</v>
      </c>
    </row>
    <row r="18" spans="1:5" ht="16" customHeight="1">
      <c r="A18" s="21" t="s">
        <v>22</v>
      </c>
      <c r="B18" s="5">
        <v>1000</v>
      </c>
      <c r="D18" s="18" t="s">
        <v>23</v>
      </c>
    </row>
    <row r="20" spans="1:5" ht="19">
      <c r="A20" s="22" t="s">
        <v>15</v>
      </c>
      <c r="B20" s="23"/>
      <c r="C20" s="23"/>
      <c r="D20" s="23"/>
      <c r="E20" s="23"/>
    </row>
    <row r="21" spans="1:5" ht="50" customHeight="1">
      <c r="A21" s="10" t="s">
        <v>17</v>
      </c>
      <c r="B21" s="3">
        <f>ROUND((B10*B12*(1 + 0.1*B6))/1000,0)</f>
        <v>6</v>
      </c>
      <c r="D21" s="18" t="s">
        <v>24</v>
      </c>
    </row>
    <row r="22" spans="1:5" ht="48" customHeight="1">
      <c r="A22" s="10" t="s">
        <v>8</v>
      </c>
      <c r="B22" s="3">
        <f>ROUND((B10*(1+ (0.1*B6))) + (B16/1000),1)</f>
        <v>1200</v>
      </c>
      <c r="D22" s="18" t="s">
        <v>25</v>
      </c>
    </row>
    <row r="23" spans="1:5" ht="18" customHeight="1">
      <c r="A23" s="4" t="s">
        <v>4</v>
      </c>
      <c r="B23" s="17" t="str">
        <f>IF(B21&lt;11,"Small",IF(B21&lt;20,"Medium","Large"))</f>
        <v>Small</v>
      </c>
      <c r="D23" s="19" t="s">
        <v>26</v>
      </c>
    </row>
    <row r="26" spans="1:5" ht="19">
      <c r="A26" s="25" t="s">
        <v>3</v>
      </c>
      <c r="B26" s="23"/>
      <c r="C26" s="23"/>
      <c r="D26" s="23"/>
      <c r="E26" s="23"/>
    </row>
    <row r="28" spans="1:5">
      <c r="A28" s="26" t="s">
        <v>27</v>
      </c>
    </row>
    <row r="30" spans="1:5" ht="32" customHeight="1">
      <c r="A30" s="54" t="s">
        <v>9</v>
      </c>
      <c r="B30" s="55"/>
      <c r="D30" s="52" t="s">
        <v>31</v>
      </c>
    </row>
    <row r="31" spans="1:5" ht="20" customHeight="1">
      <c r="A31" s="15" t="s">
        <v>0</v>
      </c>
      <c r="B31" s="16">
        <f>IF(B23="Large",164,IF(B23="Medium", 96,32))</f>
        <v>32</v>
      </c>
      <c r="D31" s="53"/>
    </row>
    <row r="32" spans="1:5" ht="22" customHeight="1">
      <c r="A32" s="16" t="s">
        <v>2</v>
      </c>
      <c r="B32" s="16">
        <f>IF(B23="Large",32,IF(B23="Medium", 16, 8))</f>
        <v>8</v>
      </c>
      <c r="D32" s="53"/>
    </row>
    <row r="33" spans="1:4" ht="22" customHeight="1">
      <c r="A33" s="16" t="s">
        <v>1</v>
      </c>
      <c r="B33" s="16">
        <f>IF(B23="Large",500,IF(B23="Medium", 250, 100))</f>
        <v>100</v>
      </c>
      <c r="D33" s="53"/>
    </row>
    <row r="37" spans="1:4" ht="30" customHeight="1">
      <c r="A37" s="54" t="s">
        <v>10</v>
      </c>
      <c r="B37" s="55"/>
      <c r="D37" s="30" t="s">
        <v>41</v>
      </c>
    </row>
    <row r="38" spans="1:4" ht="17">
      <c r="A38" s="15" t="s">
        <v>0</v>
      </c>
      <c r="B38" s="16">
        <f>IF(B23="Large",8,IF(B23="Medium", 4,2))</f>
        <v>2</v>
      </c>
      <c r="D38" s="31" t="s">
        <v>28</v>
      </c>
    </row>
    <row r="39" spans="1:4" ht="47" customHeight="1">
      <c r="A39" s="16" t="s">
        <v>2</v>
      </c>
      <c r="B39" s="16">
        <f>IF(B23="Large",16,IF(B23="Medium", 8, 4))</f>
        <v>4</v>
      </c>
      <c r="D39" s="32" t="s">
        <v>29</v>
      </c>
    </row>
    <row r="40" spans="1:4" ht="29" customHeight="1">
      <c r="A40" s="16" t="s">
        <v>1</v>
      </c>
      <c r="B40" s="16">
        <f>IF(B23="Large",500,IF(B23="Medium", 100, 50))</f>
        <v>50</v>
      </c>
      <c r="D40" s="31" t="s">
        <v>30</v>
      </c>
    </row>
    <row r="41" spans="1:4" ht="16" customHeight="1">
      <c r="D41" s="28"/>
    </row>
    <row r="42" spans="1:4">
      <c r="D42" s="19"/>
    </row>
    <row r="43" spans="1:4">
      <c r="D43" s="29"/>
    </row>
    <row r="44" spans="1:4" ht="45" customHeight="1">
      <c r="A44" s="54" t="s">
        <v>12</v>
      </c>
      <c r="B44" s="55"/>
      <c r="D44" s="30" t="s">
        <v>42</v>
      </c>
    </row>
    <row r="45" spans="1:4">
      <c r="A45" s="15" t="s">
        <v>0</v>
      </c>
      <c r="B45" s="46">
        <f>(1.153 * B18 + 0.4787 * B10 + 459)/1024</f>
        <v>2.0416992187499998</v>
      </c>
      <c r="D45" s="33" t="s">
        <v>32</v>
      </c>
    </row>
    <row r="46" spans="1:4" ht="33" customHeight="1">
      <c r="A46" s="15" t="s">
        <v>13</v>
      </c>
      <c r="B46" s="46">
        <f>9.94*B14 + 0.0128*B14*B10 + 0.000469*B14*B18*LOG(B18, 2)</f>
        <v>164.48371697703911</v>
      </c>
      <c r="D46" s="31" t="s">
        <v>56</v>
      </c>
    </row>
    <row r="47" spans="1:4">
      <c r="D47" s="19"/>
    </row>
    <row r="48" spans="1:4">
      <c r="D48" s="19"/>
    </row>
    <row r="49" spans="1:4">
      <c r="D49" s="19"/>
    </row>
    <row r="50" spans="1:4" ht="49" customHeight="1">
      <c r="A50" s="54" t="s">
        <v>11</v>
      </c>
      <c r="B50" s="55"/>
      <c r="D50" s="30" t="s">
        <v>42</v>
      </c>
    </row>
    <row r="51" spans="1:4">
      <c r="A51" s="15" t="s">
        <v>0</v>
      </c>
      <c r="B51" s="46">
        <f>((0.708 * B18 + 0.000075 * B10 * B18 + 70)/1024)</f>
        <v>0.8330078125</v>
      </c>
      <c r="D51" s="33" t="s">
        <v>32</v>
      </c>
    </row>
    <row r="52" spans="1:4" ht="32" customHeight="1">
      <c r="A52" s="15" t="s">
        <v>13</v>
      </c>
      <c r="B52" s="46">
        <f>6.97*B14 + 0.0022*B14*B10 + 0.0001*B14*B18*LOG(B18, 2)</f>
        <v>60.99947057079725</v>
      </c>
      <c r="D52" s="31" t="s">
        <v>33</v>
      </c>
    </row>
    <row r="55" spans="1:4" ht="20">
      <c r="A55" s="27" t="s">
        <v>34</v>
      </c>
      <c r="B55" s="8"/>
      <c r="C55" s="8"/>
      <c r="D55" s="8"/>
    </row>
    <row r="56" spans="1:4" ht="17">
      <c r="A56" s="44" t="s">
        <v>35</v>
      </c>
      <c r="B56" s="34"/>
      <c r="C56" s="34"/>
      <c r="D56" s="34"/>
    </row>
    <row r="57" spans="1:4" ht="17">
      <c r="A57" s="44" t="s">
        <v>36</v>
      </c>
      <c r="B57" s="34"/>
      <c r="C57" s="34"/>
      <c r="D57" s="34"/>
    </row>
    <row r="58" spans="1:4" ht="34" customHeight="1">
      <c r="A58" s="44" t="s">
        <v>37</v>
      </c>
      <c r="B58" s="56"/>
      <c r="C58" s="56"/>
      <c r="D58" s="56"/>
    </row>
    <row r="59" spans="1:4" ht="33" customHeight="1">
      <c r="A59" s="44" t="s">
        <v>38</v>
      </c>
      <c r="B59" s="43"/>
      <c r="C59" s="43"/>
      <c r="D59" s="43"/>
    </row>
    <row r="60" spans="1:4" ht="31" customHeight="1">
      <c r="A60" s="44" t="s">
        <v>39</v>
      </c>
      <c r="B60" s="35"/>
      <c r="C60" s="35"/>
      <c r="D60" s="35"/>
    </row>
    <row r="61" spans="1:4" ht="17">
      <c r="A61" s="44" t="s">
        <v>40</v>
      </c>
      <c r="B61" s="51"/>
      <c r="C61" s="51"/>
      <c r="D61" s="51"/>
    </row>
    <row r="63" spans="1:4" ht="20" customHeight="1"/>
    <row r="64" spans="1:4" ht="18" customHeight="1"/>
    <row r="66" spans="1:4" ht="18">
      <c r="D66" s="45"/>
    </row>
    <row r="67" spans="1:4" ht="18">
      <c r="A67" s="1"/>
      <c r="B67" s="1"/>
      <c r="C67" s="1"/>
      <c r="D67" s="45"/>
    </row>
    <row r="68" spans="1:4" ht="18">
      <c r="A68" s="1"/>
      <c r="B68" s="1"/>
      <c r="C68" s="1"/>
      <c r="D68" s="45"/>
    </row>
    <row r="69" spans="1:4" ht="18">
      <c r="A69" s="1"/>
      <c r="B69" s="1"/>
      <c r="C69" s="1"/>
      <c r="D69" s="45"/>
    </row>
  </sheetData>
  <mergeCells count="7">
    <mergeCell ref="B61:D61"/>
    <mergeCell ref="D30:D33"/>
    <mergeCell ref="A30:B30"/>
    <mergeCell ref="A37:B37"/>
    <mergeCell ref="A44:B44"/>
    <mergeCell ref="A50:B50"/>
    <mergeCell ref="B58:D58"/>
  </mergeCells>
  <conditionalFormatting sqref="B22">
    <cfRule type="cellIs" dxfId="0" priority="1" operator="greaterThan">
      <formula>3000</formula>
    </cfRule>
  </conditionalFormatting>
  <dataValidations disablePrompts="1" count="7">
    <dataValidation type="whole" allowBlank="1" showInputMessage="1" showErrorMessage="1" errorTitle="Invalid number of rows" error="Number of rows must be integer between 1 and 1,500,000" sqref="B8" xr:uid="{0497E0A0-6CDD-1146-8EFB-FD379DE6704D}">
      <formula1>1</formula1>
      <formula2>1500000</formula2>
    </dataValidation>
    <dataValidation type="whole" allowBlank="1" showInputMessage="1" showErrorMessage="1" errorTitle="Invalid number of agents" error="Number of agents must be integer between 1 and 3 000" sqref="B10" xr:uid="{BDB1B2F0-BDCD-B745-8E38-46FBB5965B73}">
      <formula1>1</formula1>
      <formula2>3000</formula2>
    </dataValidation>
    <dataValidation type="whole" allowBlank="1" showInputMessage="1" showErrorMessage="1" errorTitle="Invalid number of agent features" error="Number of agent features must be integer between 0 and 100" sqref="B6" xr:uid="{AEFAA338-F2CF-DD45-AA61-CCC8F8C29123}">
      <formula1>0</formula1>
      <formula2>100</formula2>
    </dataValidation>
    <dataValidation type="whole" allowBlank="1" showInputMessage="1" showErrorMessage="1" errorTitle="Invalid requests per second" error="Number of requests per second must be integer between 1 and 30" sqref="B12" xr:uid="{2E93BAB4-94FD-D841-9580-BF775B050A4E}">
      <formula1>1</formula1>
      <formula2>30</formula2>
    </dataValidation>
    <dataValidation type="whole" allowBlank="1" showInputMessage="1" showErrorMessage="1" errorTitle="Invalid network latency" error="network latency must be an integer between 0 and 1 000" sqref="B16" xr:uid="{0BA71E96-A943-844B-9792-14E337DB6450}">
      <formula1>0</formula1>
      <formula2>1000</formula2>
    </dataValidation>
    <dataValidation type="whole" allowBlank="1" showInputMessage="1" showErrorMessage="1" errorTitle="Invalid calls waiting in queue" error="Number of calls waiting in queue should be between 1 and 1 000" sqref="B18" xr:uid="{1B05FCCE-0627-5F49-AA46-3853FB8926A1}">
      <formula1>1</formula1>
      <formula2>1000</formula2>
    </dataValidation>
    <dataValidation type="whole" allowBlank="1" showInputMessage="1" showErrorMessage="1" errorTitle="Unsupported Call Rate" error="Number of calls coming into the call center should be between ~1 to 6 per second.  If more calls are received, more URS/ORS must be deployed." sqref="B14" xr:uid="{CA2B2656-7870-9C4B-AAE6-BB4FD007656A}">
      <formula1>1</formula1>
      <formula2>6</formula2>
    </dataValidation>
  </dataValidations>
  <hyperlinks>
    <hyperlink ref="A61" r:id="rId1" xr:uid="{8B8544B3-1FCE-CF4C-912E-4797BE824CBE}"/>
    <hyperlink ref="A60" r:id="rId2" location="ASCHA" xr:uid="{62478E8B-5642-D441-9C8F-4D48CBA65BAE}"/>
    <hyperlink ref="A59" r:id="rId3" location="jopMultiSite" xr:uid="{D21F5C93-E90C-7D45-9950-C8D781E3B38F}"/>
    <hyperlink ref="A58" r:id="rId4" location="jopSingleSite" xr:uid="{659EEC0B-70B3-CD4A-846F-3A9B547EEC64}"/>
    <hyperlink ref="A57" r:id="rId5" xr:uid="{CADCBE33-D2EE-8A42-85B5-D84550691236}"/>
    <hyperlink ref="A56" r:id="rId6" xr:uid="{4B19161E-980B-814F-BFC8-6B76ECF91409}"/>
    <hyperlink ref="A59:D59" r:id="rId7" location="jopMultiSite" display="Deploying in High Availability Environments (AICS  - Multiple Sites)" xr:uid="{3851E21C-A580-A841-8B98-37E941C38F6B}"/>
  </hyperlink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GPR Sizing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 Hood</cp:lastModifiedBy>
  <dcterms:created xsi:type="dcterms:W3CDTF">2017-10-27T14:49:36Z</dcterms:created>
  <dcterms:modified xsi:type="dcterms:W3CDTF">2018-11-09T15:38:28Z</dcterms:modified>
</cp:coreProperties>
</file>